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120" windowHeight="10095"/>
  </bookViews>
  <sheets>
    <sheet name="Quadro sinottico" sheetId="1" r:id="rId1"/>
  </sheets>
  <definedNames>
    <definedName name="_xlnm._FilterDatabase" localSheetId="0" hidden="1">'Quadro sinottico'!$A$3:$S$6</definedName>
    <definedName name="_xlnm.Print_Titles" localSheetId="0">'Quadro sinottico'!$3:$3</definedName>
  </definedNames>
  <calcPr calcId="125725"/>
</workbook>
</file>

<file path=xl/calcChain.xml><?xml version="1.0" encoding="utf-8"?>
<calcChain xmlns="http://schemas.openxmlformats.org/spreadsheetml/2006/main">
  <c r="AC8" i="1"/>
  <c r="W8"/>
  <c r="AJ8"/>
  <c r="AI8" s="1"/>
  <c r="AK8"/>
  <c r="AL8"/>
  <c r="AM8"/>
  <c r="AN8"/>
  <c r="AO8"/>
  <c r="AP8"/>
  <c r="AQ8"/>
  <c r="AR8"/>
  <c r="AS8"/>
  <c r="AT8"/>
  <c r="AU8"/>
  <c r="AJ9"/>
  <c r="AK9"/>
  <c r="AL9"/>
  <c r="AM9"/>
  <c r="AN9"/>
  <c r="AO9"/>
  <c r="AQ9"/>
  <c r="AR9"/>
  <c r="AS9"/>
  <c r="AT9"/>
  <c r="AU9"/>
  <c r="AI9" l="1"/>
  <c r="W9" s="1"/>
  <c r="AP9"/>
  <c r="AC9" s="1"/>
  <c r="AJ5" l="1"/>
  <c r="AK5"/>
  <c r="AL5"/>
  <c r="AM5"/>
  <c r="AN5"/>
  <c r="AO5"/>
  <c r="AQ5"/>
  <c r="AR5"/>
  <c r="AS5"/>
  <c r="AT5"/>
  <c r="AU5"/>
  <c r="AJ6"/>
  <c r="AK6"/>
  <c r="AL6"/>
  <c r="AM6"/>
  <c r="AN6"/>
  <c r="AO6"/>
  <c r="AQ6"/>
  <c r="AR6"/>
  <c r="AS6"/>
  <c r="AT6"/>
  <c r="AU6"/>
  <c r="AJ7"/>
  <c r="AK7"/>
  <c r="AL7"/>
  <c r="AM7"/>
  <c r="AN7"/>
  <c r="AO7"/>
  <c r="AQ7"/>
  <c r="AR7"/>
  <c r="AS7"/>
  <c r="AT7"/>
  <c r="AU7"/>
  <c r="AP7" l="1"/>
  <c r="AP6"/>
  <c r="AP5"/>
  <c r="AC5" s="1"/>
  <c r="AI7"/>
  <c r="AI6"/>
  <c r="AI5"/>
  <c r="G5" s="1"/>
  <c r="AJ4"/>
  <c r="AK4"/>
  <c r="AL4"/>
  <c r="AM4"/>
  <c r="AN4"/>
  <c r="AO4"/>
  <c r="AQ4"/>
  <c r="AR4"/>
  <c r="AS4"/>
  <c r="AT4"/>
  <c r="AU4"/>
  <c r="AC7" l="1"/>
  <c r="AC6"/>
  <c r="W6"/>
  <c r="AP4"/>
  <c r="AC4" s="1"/>
  <c r="AI4"/>
  <c r="W4" l="1"/>
  <c r="G4"/>
  <c r="G6"/>
  <c r="G7"/>
  <c r="W7"/>
  <c r="G8"/>
</calcChain>
</file>

<file path=xl/sharedStrings.xml><?xml version="1.0" encoding="utf-8"?>
<sst xmlns="http://schemas.openxmlformats.org/spreadsheetml/2006/main" count="156" uniqueCount="73">
  <si>
    <t>Valutazione rischio</t>
  </si>
  <si>
    <t>Trattamento del rischio (Misure per ridurlo/neutralizzarlo)</t>
  </si>
  <si>
    <t>Processo</t>
  </si>
  <si>
    <t xml:space="preserve">Attività </t>
  </si>
  <si>
    <t xml:space="preserve">Rischio eventuale </t>
  </si>
  <si>
    <t xml:space="preserve">Tempi di attuazione </t>
  </si>
  <si>
    <t>Indicatori</t>
  </si>
  <si>
    <t>TARGET da raggiungere</t>
  </si>
  <si>
    <t xml:space="preserve">Responsabile dell'attuazione </t>
  </si>
  <si>
    <t>Dipendenti dei settori a rischio da inserire nei programmi formativi</t>
  </si>
  <si>
    <t>Codice Rischio</t>
  </si>
  <si>
    <t>Valutazione del rischio 
(valore giudizio - vedi all. PTPCT 2020)</t>
  </si>
  <si>
    <t>Attività vincolata da: (…) oppure "attività discrezionale"</t>
  </si>
  <si>
    <t>PROBABILITA'</t>
  </si>
  <si>
    <t>IMPATTO</t>
  </si>
  <si>
    <t>DATI, EVIDENZE E MOTIVAZIONE DELLA MISURA APPLICATA</t>
  </si>
  <si>
    <t>molto basso</t>
  </si>
  <si>
    <t>Evento rischioso</t>
  </si>
  <si>
    <t>LIVELLO DI INTERESSE ESTERNO</t>
  </si>
  <si>
    <t xml:space="preserve">GRADO DI DISCREZIONALITA'  NEL PROCESSO DECISIONALE </t>
  </si>
  <si>
    <t>MANIFESTAZIONE DI EVENTI CORRUTTIVI</t>
  </si>
  <si>
    <t>OPACITA' DEL PROCESSO DECISIONALE</t>
  </si>
  <si>
    <t>LIVELLO DI COLLABORAZIONE NELL'AGGIORNAMENTO E MONITORAGGIO DEL PTPCT</t>
  </si>
  <si>
    <t>ESISTENZA DI UN SISTEMA DI TRATTAMENTO DEL RISCHIO E GRADO DI ATTUAZIONE DELLE MISURE</t>
  </si>
  <si>
    <t>GIUDIZIO SINTETICO</t>
  </si>
  <si>
    <t>Sull'amministrazione in termine di: (1) qualità e continuità dell’azione amministrativa</t>
  </si>
  <si>
    <t>Sull'amministrazione in termine di: (2) impatto economico</t>
  </si>
  <si>
    <t>Sull'amministrazione in termine di: (3) conseguenze legali</t>
  </si>
  <si>
    <t>Sull'amministrazione in termine di: (4) reputazione e credibilità istituzionale, etc</t>
  </si>
  <si>
    <t>sugli stakeholders (cittadini, utenti, imprese, mercato, sistema Paese), a seguito del degrado del servizio reso a causa del verificarsi dell’evento di corruzione</t>
  </si>
  <si>
    <t>basso</t>
  </si>
  <si>
    <t>medio</t>
  </si>
  <si>
    <t>BUDGETING</t>
  </si>
  <si>
    <t>Budgeting e variazioni di budget</t>
  </si>
  <si>
    <t>Predisposizione progetto di bilancio da parte del Direttore</t>
  </si>
  <si>
    <t>Non attendibilità del bilancio</t>
  </si>
  <si>
    <t>Manuale chiusura bilancio di esercizio</t>
  </si>
  <si>
    <t>entro il 2020</t>
  </si>
  <si>
    <t>Manuale procedure di budgeting e variazioni di budget</t>
  </si>
  <si>
    <t>Pubblicazione su sito</t>
  </si>
  <si>
    <t>Pubblicazione</t>
  </si>
  <si>
    <t>Direttore</t>
  </si>
  <si>
    <t xml:space="preserve">Predisposizione budget di gestione </t>
  </si>
  <si>
    <t>Non attendibilità budget</t>
  </si>
  <si>
    <t>Adozione ex art. 31 R.A.C.</t>
  </si>
  <si>
    <t>Approvazione budget Consiglio Direttivo</t>
  </si>
  <si>
    <t>Mancato controllo documentale</t>
  </si>
  <si>
    <t>Firma digitale dei prospetti</t>
  </si>
  <si>
    <t>no</t>
  </si>
  <si>
    <t>Attività vincolata da:L. 31 dicembre 2009, n. 196</t>
  </si>
  <si>
    <t>Attività vincolata da:L. 31 dicembre 2009, n. 196 - Regolamento interno Firma digitale</t>
  </si>
  <si>
    <t>non ci sono evidenze o dati che raccontano episodi pregressi, tuttavia l'attività ha un margine di discrezionalità da mitigare con msiure da realizzare e proposte.</t>
  </si>
  <si>
    <t>Nessun dato o evidenza rispetto al rischio censito. Misure applicate sufficienti.</t>
  </si>
  <si>
    <t>Tale fase del processo risulta essere la più delicata e necessaria di misure attente</t>
  </si>
  <si>
    <t>ND</t>
  </si>
  <si>
    <t>AREA</t>
  </si>
  <si>
    <t>Area di Rischio di riferimento</t>
  </si>
  <si>
    <t xml:space="preserve">Categoria misura </t>
  </si>
  <si>
    <t>Misure di Prevenzione Specifiche
 e Generali</t>
  </si>
  <si>
    <t>misure di semplificazione dell’organizzazione/di processi/procedimenti</t>
  </si>
  <si>
    <t>misure di trasparenza</t>
  </si>
  <si>
    <t>immediati</t>
  </si>
  <si>
    <r>
      <t>F.</t>
    </r>
    <r>
      <rPr>
        <sz val="7"/>
        <color rgb="FF943634"/>
        <rFont val="Times New Roman"/>
        <family val="1"/>
      </rPr>
      <t xml:space="preserve">      </t>
    </r>
    <r>
      <rPr>
        <sz val="11"/>
        <color rgb="FF943634"/>
        <rFont val="Calibri"/>
        <family val="2"/>
        <scheme val="minor"/>
      </rPr>
      <t>Gestione delle entrate, delle spese e del patrimonio</t>
    </r>
  </si>
  <si>
    <t>CONSULENZE ESTERNE</t>
  </si>
  <si>
    <t>Affidamento incarichi di consulenza esterni ex art. 7 comma 6</t>
  </si>
  <si>
    <t>Determinazione dei requisiti specialistici; verifica preventiva dell'esistenza di tali profili all'interno dell'Ente; pubblicazione del bando; esame curriculum; valutazione e scelta del candidato; richiesta nulla-osta alla Corte dei Conti; affidamento e pubblicazione incarico</t>
  </si>
  <si>
    <t>Irregolare attribuzione dell'incarico; individuazione di requisiti "personalizzati"</t>
  </si>
  <si>
    <t>Discrezionale</t>
  </si>
  <si>
    <t>Preventiva pubblicazione on line del bando e pubblicazione successiva del relativo incarico Applicazione delle norme relative alla Trasparenza</t>
  </si>
  <si>
    <t>Immediati</t>
  </si>
  <si>
    <t>controllo avvenuta pubblicazione si/no</t>
  </si>
  <si>
    <t>Consiglio Direttivo / Presidente</t>
  </si>
  <si>
    <r>
      <t>E.</t>
    </r>
    <r>
      <rPr>
        <sz val="7"/>
        <color rgb="FF943634"/>
        <rFont val="Times New Roman"/>
        <family val="1"/>
      </rPr>
      <t xml:space="preserve">      </t>
    </r>
    <r>
      <rPr>
        <sz val="11"/>
        <color rgb="FF943634"/>
        <rFont val="Calibri"/>
        <family val="2"/>
        <scheme val="minor"/>
      </rPr>
      <t>Incarichi e nomine</t>
    </r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</si>
</sst>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scheme val="minor"/>
    </font>
    <font>
      <sz val="7.5"/>
      <name val="Calibri"/>
      <family val="2"/>
    </font>
    <font>
      <b/>
      <sz val="14"/>
      <color rgb="FFFF0000"/>
      <name val="Calibri"/>
      <family val="2"/>
    </font>
    <font>
      <b/>
      <sz val="7.5"/>
      <color indexed="60"/>
      <name val="Calibri"/>
      <family val="2"/>
    </font>
    <font>
      <sz val="7.5"/>
      <color rgb="FF800000"/>
      <name val="Calibri"/>
      <family val="2"/>
    </font>
    <font>
      <sz val="7.5"/>
      <color rgb="FF0000CC"/>
      <name val="Calibri"/>
      <family val="2"/>
    </font>
    <font>
      <sz val="7.5"/>
      <color rgb="FF663300"/>
      <name val="Calibri"/>
      <family val="2"/>
    </font>
    <font>
      <sz val="7.5"/>
      <color rgb="FF008000"/>
      <name val="Calibri"/>
      <family val="2"/>
    </font>
    <font>
      <sz val="7.5"/>
      <color rgb="FF953735"/>
      <name val="Calibri"/>
      <family val="2"/>
    </font>
    <font>
      <b/>
      <sz val="7.5"/>
      <color rgb="FFFF0000"/>
      <name val="Calibri"/>
      <family val="2"/>
    </font>
    <font>
      <sz val="7.5"/>
      <color theme="1"/>
      <name val="Calibri"/>
      <family val="2"/>
    </font>
    <font>
      <b/>
      <sz val="14"/>
      <name val="Calibri"/>
      <family val="2"/>
    </font>
    <font>
      <sz val="10"/>
      <name val="Verdana"/>
      <family val="2"/>
    </font>
    <font>
      <b/>
      <sz val="8"/>
      <color rgb="FF800000"/>
      <name val="Calibri"/>
      <family val="2"/>
    </font>
    <font>
      <b/>
      <sz val="8"/>
      <color rgb="FF0000CC"/>
      <name val="Calibri"/>
      <family val="2"/>
    </font>
    <font>
      <b/>
      <sz val="8"/>
      <color rgb="FF953735"/>
      <name val="Calibri"/>
      <family val="2"/>
    </font>
    <font>
      <b/>
      <sz val="8"/>
      <color rgb="FF663300"/>
      <name val="Calibri"/>
      <family val="2"/>
    </font>
    <font>
      <b/>
      <sz val="7.5"/>
      <color rgb="FFD60093"/>
      <name val="Calibri"/>
      <family val="2"/>
    </font>
    <font>
      <sz val="11"/>
      <color theme="0"/>
      <name val="Calibri"/>
      <family val="2"/>
      <scheme val="minor"/>
    </font>
    <font>
      <b/>
      <sz val="8"/>
      <color rgb="FFCC0099"/>
      <name val="Calibri"/>
      <family val="2"/>
    </font>
    <font>
      <sz val="14"/>
      <color rgb="FF0000CC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7.5"/>
      <color theme="0"/>
      <name val="Calibri"/>
      <family val="2"/>
    </font>
    <font>
      <b/>
      <sz val="7.5"/>
      <color theme="3" tint="-0.499984740745262"/>
      <name val="Calibri"/>
      <family val="2"/>
    </font>
    <font>
      <sz val="11"/>
      <color theme="3" tint="-0.499984740745262"/>
      <name val="Calibri"/>
      <family val="2"/>
      <scheme val="minor"/>
    </font>
    <font>
      <b/>
      <sz val="7.5"/>
      <color rgb="FFC00000"/>
      <name val="Calibri"/>
      <family val="2"/>
    </font>
    <font>
      <b/>
      <sz val="11"/>
      <color rgb="FFFF0000"/>
      <name val="Calibri"/>
      <family val="2"/>
      <scheme val="minor"/>
    </font>
    <font>
      <sz val="7.5"/>
      <color rgb="FFC00000"/>
      <name val="Calibri"/>
      <family val="2"/>
    </font>
    <font>
      <sz val="7.5"/>
      <color theme="0"/>
      <name val="Calibri"/>
      <family val="2"/>
    </font>
    <font>
      <sz val="11"/>
      <name val="Calibri"/>
      <family val="2"/>
      <scheme val="minor"/>
    </font>
    <font>
      <sz val="7.5"/>
      <color theme="3" tint="-0.499984740745262"/>
      <name val="Calibri"/>
      <family val="2"/>
    </font>
    <font>
      <b/>
      <sz val="8"/>
      <color indexed="60"/>
      <name val="Arial"/>
      <family val="2"/>
    </font>
    <font>
      <sz val="8"/>
      <color indexed="60"/>
      <name val="Arial"/>
      <family val="2"/>
    </font>
    <font>
      <sz val="8"/>
      <color indexed="62"/>
      <name val="Arial"/>
      <family val="2"/>
    </font>
    <font>
      <sz val="8"/>
      <color indexed="61"/>
      <name val="Arial"/>
      <family val="2"/>
    </font>
    <font>
      <sz val="7.5"/>
      <color rgb="FFCC0099"/>
      <name val="Calibri"/>
      <family val="2"/>
    </font>
    <font>
      <sz val="8"/>
      <color rgb="FF0000CC"/>
      <name val="Arial"/>
      <family val="2"/>
    </font>
    <font>
      <sz val="8"/>
      <color indexed="54"/>
      <name val="Arial"/>
      <family val="2"/>
    </font>
    <font>
      <sz val="8"/>
      <color theme="3" tint="-0.249977111117893"/>
      <name val="Calibri"/>
      <family val="2"/>
    </font>
    <font>
      <b/>
      <sz val="8"/>
      <color theme="3" tint="-0.499984740745262"/>
      <name val="Calibri"/>
      <family val="2"/>
      <scheme val="minor"/>
    </font>
    <font>
      <b/>
      <sz val="8"/>
      <color rgb="FF8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1"/>
      <color rgb="FF244061"/>
      <name val="Calibri"/>
      <family val="2"/>
      <scheme val="minor"/>
    </font>
    <font>
      <sz val="11"/>
      <color rgb="FF943634"/>
      <name val="Calibri"/>
      <family val="2"/>
      <scheme val="minor"/>
    </font>
    <font>
      <sz val="7"/>
      <color rgb="FF943634"/>
      <name val="Times New Roman"/>
      <family val="1"/>
    </font>
    <font>
      <b/>
      <sz val="8"/>
      <color rgb="FF94363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7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textRotation="90"/>
    </xf>
    <xf numFmtId="0" fontId="5" fillId="0" borderId="0" xfId="0" applyFont="1" applyFill="1"/>
    <xf numFmtId="0" fontId="8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/>
    <xf numFmtId="0" fontId="29" fillId="0" borderId="0" xfId="0" applyFont="1" applyFill="1"/>
    <xf numFmtId="0" fontId="31" fillId="0" borderId="0" xfId="0" applyFont="1" applyFill="1"/>
    <xf numFmtId="0" fontId="18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5" borderId="2" xfId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8" fillId="0" borderId="2" xfId="0" applyFont="1" applyFill="1" applyBorder="1"/>
    <xf numFmtId="0" fontId="6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justify"/>
    </xf>
    <xf numFmtId="0" fontId="44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textRotation="90"/>
    </xf>
    <xf numFmtId="0" fontId="13" fillId="0" borderId="0" xfId="0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justify"/>
    </xf>
    <xf numFmtId="0" fontId="20" fillId="3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0000CC"/>
      <color rgb="FF800000"/>
      <color rgb="FF663300"/>
      <color rgb="FF953735"/>
      <color rgb="FF6600FF"/>
      <color rgb="FF008000"/>
      <color rgb="FF99FF66"/>
      <color rgb="FFFFCC66"/>
      <color rgb="FFFFCC00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14"/>
  <sheetViews>
    <sheetView tabSelected="1" zoomScale="80" zoomScaleNormal="80" workbookViewId="0">
      <selection activeCell="F21" sqref="F21"/>
    </sheetView>
  </sheetViews>
  <sheetFormatPr defaultRowHeight="9.75"/>
  <cols>
    <col min="1" max="2" width="10.28515625" style="6" customWidth="1"/>
    <col min="3" max="3" width="9.42578125" style="5" customWidth="1"/>
    <col min="4" max="4" width="13.85546875" style="5" customWidth="1"/>
    <col min="5" max="5" width="9.85546875" style="7" customWidth="1"/>
    <col min="6" max="6" width="11.28515625" style="7" customWidth="1"/>
    <col min="7" max="7" width="11.140625" style="16" customWidth="1"/>
    <col min="8" max="8" width="11.85546875" style="7" customWidth="1"/>
    <col min="9" max="10" width="12.28515625" style="8" customWidth="1"/>
    <col min="11" max="11" width="10.5703125" style="8" customWidth="1"/>
    <col min="12" max="12" width="9.7109375" style="8" customWidth="1"/>
    <col min="13" max="13" width="9.42578125" style="8" customWidth="1"/>
    <col min="14" max="14" width="11" style="9" customWidth="1"/>
    <col min="15" max="15" width="12.140625" style="9" customWidth="1"/>
    <col min="16" max="16" width="10.42578125" style="4" customWidth="1"/>
    <col min="17" max="22" width="9.140625" style="4"/>
    <col min="23" max="23" width="12.85546875" style="4" customWidth="1"/>
    <col min="24" max="28" width="9.140625" style="4"/>
    <col min="29" max="29" width="11.85546875" style="4" customWidth="1"/>
    <col min="30" max="30" width="36.7109375" style="4" customWidth="1"/>
    <col min="31" max="16384" width="9.140625" style="4"/>
  </cols>
  <sheetData>
    <row r="1" spans="1:56" s="1" customFormat="1" ht="86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56" s="3" customFormat="1" ht="82.5" customHeight="1">
      <c r="A2" s="64"/>
      <c r="B2" s="64"/>
      <c r="C2" s="64"/>
      <c r="D2" s="64"/>
      <c r="E2" s="65" t="s">
        <v>0</v>
      </c>
      <c r="F2" s="66"/>
      <c r="G2" s="67"/>
      <c r="H2" s="68"/>
      <c r="I2" s="64" t="s">
        <v>1</v>
      </c>
      <c r="J2" s="64"/>
      <c r="K2" s="64"/>
      <c r="L2" s="64"/>
      <c r="M2" s="64"/>
      <c r="N2" s="64"/>
      <c r="O2" s="64"/>
      <c r="P2" s="69" t="s">
        <v>13</v>
      </c>
      <c r="Q2" s="70"/>
      <c r="R2" s="70"/>
      <c r="S2" s="70"/>
      <c r="T2" s="70"/>
      <c r="U2" s="70"/>
      <c r="V2" s="70"/>
      <c r="W2" s="70"/>
      <c r="X2" s="55" t="s">
        <v>14</v>
      </c>
      <c r="Y2" s="56"/>
      <c r="Z2" s="56"/>
      <c r="AA2" s="56"/>
      <c r="AB2" s="56"/>
      <c r="AC2" s="56"/>
      <c r="AD2" s="57" t="s">
        <v>15</v>
      </c>
      <c r="AE2" s="18"/>
      <c r="AG2" s="19"/>
      <c r="AH2" s="19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6" t="s">
        <v>16</v>
      </c>
      <c r="AZ2" s="20"/>
    </row>
    <row r="3" spans="1:56" s="2" customFormat="1" ht="187.5" customHeight="1">
      <c r="A3" s="12" t="s">
        <v>55</v>
      </c>
      <c r="B3" s="12" t="s">
        <v>56</v>
      </c>
      <c r="C3" s="12" t="s">
        <v>2</v>
      </c>
      <c r="D3" s="12" t="s">
        <v>3</v>
      </c>
      <c r="E3" s="13" t="s">
        <v>10</v>
      </c>
      <c r="F3" s="13" t="s">
        <v>4</v>
      </c>
      <c r="G3" s="17" t="s">
        <v>11</v>
      </c>
      <c r="H3" s="13" t="s">
        <v>12</v>
      </c>
      <c r="I3" s="14" t="s">
        <v>58</v>
      </c>
      <c r="J3" s="47" t="s">
        <v>57</v>
      </c>
      <c r="K3" s="14" t="s">
        <v>5</v>
      </c>
      <c r="L3" s="14" t="s">
        <v>6</v>
      </c>
      <c r="M3" s="14" t="s">
        <v>7</v>
      </c>
      <c r="N3" s="15" t="s">
        <v>8</v>
      </c>
      <c r="O3" s="15" t="s">
        <v>9</v>
      </c>
      <c r="P3" s="42" t="s">
        <v>17</v>
      </c>
      <c r="Q3" s="43" t="s">
        <v>18</v>
      </c>
      <c r="R3" s="43" t="s">
        <v>19</v>
      </c>
      <c r="S3" s="43" t="s">
        <v>20</v>
      </c>
      <c r="T3" s="43" t="s">
        <v>21</v>
      </c>
      <c r="U3" s="43" t="s">
        <v>22</v>
      </c>
      <c r="V3" s="43" t="s">
        <v>23</v>
      </c>
      <c r="W3" s="44" t="s">
        <v>24</v>
      </c>
      <c r="X3" s="43" t="s">
        <v>25</v>
      </c>
      <c r="Y3" s="43" t="s">
        <v>26</v>
      </c>
      <c r="Z3" s="43" t="s">
        <v>27</v>
      </c>
      <c r="AA3" s="43" t="s">
        <v>28</v>
      </c>
      <c r="AB3" s="43" t="s">
        <v>29</v>
      </c>
      <c r="AC3" s="45" t="s">
        <v>24</v>
      </c>
      <c r="AD3" s="58"/>
      <c r="AE3" s="22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20"/>
      <c r="AW3" s="20"/>
      <c r="AX3" s="20"/>
      <c r="AY3" s="26" t="s">
        <v>30</v>
      </c>
      <c r="AZ3" s="20"/>
    </row>
    <row r="4" spans="1:56" s="11" customFormat="1" ht="139.5" customHeight="1">
      <c r="A4" s="59" t="s">
        <v>32</v>
      </c>
      <c r="B4" s="50" t="s">
        <v>62</v>
      </c>
      <c r="C4" s="61" t="s">
        <v>33</v>
      </c>
      <c r="D4" s="28" t="s">
        <v>34</v>
      </c>
      <c r="E4" s="28"/>
      <c r="F4" s="29" t="s">
        <v>35</v>
      </c>
      <c r="G4" s="27" t="str">
        <f>IF(AND(AI4&gt;=2.5,AP4&gt;=2.5),"alto",IF(OR(AND(AI4&gt;=2.5,AP4&gt;=1.5,AP4&lt;2.5),AND(AI4&gt;=1.5,AI4&lt;2.5,AP4&gt;=2.5)),"medio",IF(OR(AND(AI4&lt;1.5,AP4&lt;2.5),AND(AI4&lt;2.5,AI4&gt;=1.5,AP4&lt;1.5)),"molto basso","basso")))</f>
        <v>basso</v>
      </c>
      <c r="H4" s="30" t="s">
        <v>49</v>
      </c>
      <c r="I4" s="31" t="s">
        <v>36</v>
      </c>
      <c r="J4" s="51" t="s">
        <v>59</v>
      </c>
      <c r="K4" s="31" t="s">
        <v>37</v>
      </c>
      <c r="L4" s="31" t="s">
        <v>38</v>
      </c>
      <c r="M4" s="32"/>
      <c r="N4" s="34" t="s">
        <v>41</v>
      </c>
      <c r="O4" s="10"/>
      <c r="P4" s="29" t="s">
        <v>35</v>
      </c>
      <c r="Q4" s="46" t="s">
        <v>31</v>
      </c>
      <c r="R4" s="46" t="s">
        <v>31</v>
      </c>
      <c r="S4" s="46" t="s">
        <v>16</v>
      </c>
      <c r="T4" s="46" t="s">
        <v>31</v>
      </c>
      <c r="U4" s="46" t="s">
        <v>16</v>
      </c>
      <c r="V4" s="46" t="s">
        <v>16</v>
      </c>
      <c r="W4" s="40" t="str">
        <f t="shared" ref="W4" si="0">IF(AI4&lt;1.5,"molto basso",IF(AI4&lt;2.5,"basso",IF(AI4&lt;3.5,"medio",IF(AI4&lt;4.5,"alto","ERRORE VALORE"))))</f>
        <v>basso</v>
      </c>
      <c r="X4" s="46" t="s">
        <v>30</v>
      </c>
      <c r="Y4" s="46" t="s">
        <v>31</v>
      </c>
      <c r="Z4" s="46" t="s">
        <v>31</v>
      </c>
      <c r="AA4" s="46" t="s">
        <v>30</v>
      </c>
      <c r="AB4" s="46" t="s">
        <v>30</v>
      </c>
      <c r="AC4" s="49" t="str">
        <f t="shared" ref="AC4:AC5" si="1">IF(AP4&lt;1.5,"molto basso",IF(AP4&lt;2.5,"basso",IF(AP4&lt;3.5,"medio",IF(AP4&lt;4.5,"alto","ERRORE VALORE"))))</f>
        <v>basso</v>
      </c>
      <c r="AD4" s="41" t="s">
        <v>51</v>
      </c>
      <c r="AE4" s="23"/>
      <c r="AF4" s="4"/>
      <c r="AG4" s="24"/>
      <c r="AH4" s="24"/>
      <c r="AI4" s="26">
        <f>SUM(AJ4:AO4)/6</f>
        <v>2</v>
      </c>
      <c r="AJ4" s="26">
        <f t="shared" ref="AJ4:AO7" si="2">MATCH(Q4,$AY$2:$AY$6,0)</f>
        <v>3</v>
      </c>
      <c r="AK4" s="26">
        <f t="shared" si="2"/>
        <v>3</v>
      </c>
      <c r="AL4" s="26">
        <f t="shared" si="2"/>
        <v>1</v>
      </c>
      <c r="AM4" s="26">
        <f t="shared" si="2"/>
        <v>3</v>
      </c>
      <c r="AN4" s="26">
        <f t="shared" si="2"/>
        <v>1</v>
      </c>
      <c r="AO4" s="26">
        <f t="shared" si="2"/>
        <v>1</v>
      </c>
      <c r="AP4" s="26">
        <f>SUM(AQ4:AU4)/5</f>
        <v>2.4</v>
      </c>
      <c r="AQ4" s="26">
        <f t="shared" ref="AQ4:AU7" si="3">MATCH(X4,$AY$2:$AY$6,0)</f>
        <v>2</v>
      </c>
      <c r="AR4" s="26">
        <f t="shared" si="3"/>
        <v>3</v>
      </c>
      <c r="AS4" s="26">
        <f t="shared" si="3"/>
        <v>3</v>
      </c>
      <c r="AT4" s="26">
        <f t="shared" si="3"/>
        <v>2</v>
      </c>
      <c r="AU4" s="26">
        <f t="shared" si="3"/>
        <v>2</v>
      </c>
      <c r="AV4" s="21"/>
      <c r="AW4" s="21"/>
      <c r="AX4" s="21"/>
      <c r="AY4" s="26" t="s">
        <v>31</v>
      </c>
      <c r="AZ4" s="25"/>
    </row>
    <row r="5" spans="1:56" s="11" customFormat="1" ht="139.5" customHeight="1">
      <c r="A5" s="59"/>
      <c r="B5" s="50" t="s">
        <v>62</v>
      </c>
      <c r="C5" s="61"/>
      <c r="D5" s="28"/>
      <c r="E5" s="28"/>
      <c r="F5" s="29"/>
      <c r="G5" s="27" t="str">
        <f>IF(AND(AI5&gt;=2.5,AP5&gt;=2.5),"alto",IF(OR(AND(AI5&gt;=2.5,AP5&gt;=1.5,AP5&lt;2.5),AND(AI5&gt;=1.5,AI5&lt;2.5,AP5&gt;=2.5)),"medio",IF(OR(AND(AI5&lt;1.5,AP5&lt;2.5),AND(AI5&lt;2.5,AI5&gt;=1.5,AP5&lt;1.5)),"molto basso","basso")))</f>
        <v>basso</v>
      </c>
      <c r="H5" s="30"/>
      <c r="I5" s="33" t="s">
        <v>39</v>
      </c>
      <c r="J5" s="51" t="s">
        <v>60</v>
      </c>
      <c r="K5" s="33" t="s">
        <v>37</v>
      </c>
      <c r="L5" s="33" t="s">
        <v>40</v>
      </c>
      <c r="M5" s="32"/>
      <c r="N5" s="34"/>
      <c r="O5" s="10"/>
      <c r="P5" s="29" t="s">
        <v>35</v>
      </c>
      <c r="Q5" s="46" t="s">
        <v>16</v>
      </c>
      <c r="R5" s="46" t="s">
        <v>30</v>
      </c>
      <c r="S5" s="46" t="s">
        <v>16</v>
      </c>
      <c r="T5" s="46" t="s">
        <v>30</v>
      </c>
      <c r="U5" s="46" t="s">
        <v>30</v>
      </c>
      <c r="V5" s="46" t="s">
        <v>16</v>
      </c>
      <c r="W5" s="40"/>
      <c r="X5" s="46" t="s">
        <v>30</v>
      </c>
      <c r="Y5" s="46" t="s">
        <v>30</v>
      </c>
      <c r="Z5" s="46" t="s">
        <v>30</v>
      </c>
      <c r="AA5" s="46" t="s">
        <v>30</v>
      </c>
      <c r="AB5" s="46" t="s">
        <v>30</v>
      </c>
      <c r="AC5" s="49" t="str">
        <f t="shared" si="1"/>
        <v>basso</v>
      </c>
      <c r="AD5" s="41"/>
      <c r="AE5" s="23"/>
      <c r="AF5" s="4"/>
      <c r="AG5" s="24"/>
      <c r="AH5" s="24"/>
      <c r="AI5" s="26">
        <f t="shared" ref="AI5:AI7" si="4">SUM(AJ5:AO5)/6</f>
        <v>1.5</v>
      </c>
      <c r="AJ5" s="26">
        <f t="shared" si="2"/>
        <v>1</v>
      </c>
      <c r="AK5" s="26">
        <f t="shared" si="2"/>
        <v>2</v>
      </c>
      <c r="AL5" s="26">
        <f t="shared" si="2"/>
        <v>1</v>
      </c>
      <c r="AM5" s="26">
        <f t="shared" si="2"/>
        <v>2</v>
      </c>
      <c r="AN5" s="26">
        <f t="shared" si="2"/>
        <v>2</v>
      </c>
      <c r="AO5" s="26">
        <f t="shared" si="2"/>
        <v>1</v>
      </c>
      <c r="AP5" s="26">
        <f t="shared" ref="AP5:AP7" si="5">SUM(AQ5:AU5)/5</f>
        <v>2</v>
      </c>
      <c r="AQ5" s="26">
        <f t="shared" si="3"/>
        <v>2</v>
      </c>
      <c r="AR5" s="26">
        <f t="shared" si="3"/>
        <v>2</v>
      </c>
      <c r="AS5" s="26">
        <f t="shared" si="3"/>
        <v>2</v>
      </c>
      <c r="AT5" s="26">
        <f t="shared" si="3"/>
        <v>2</v>
      </c>
      <c r="AU5" s="26">
        <f t="shared" si="3"/>
        <v>2</v>
      </c>
      <c r="AV5" s="21"/>
      <c r="AW5" s="21"/>
      <c r="AX5" s="21"/>
      <c r="AY5" s="26" t="s">
        <v>31</v>
      </c>
      <c r="AZ5" s="25"/>
    </row>
    <row r="6" spans="1:56" s="11" customFormat="1" ht="145.5" customHeight="1">
      <c r="A6" s="60"/>
      <c r="B6" s="50" t="s">
        <v>62</v>
      </c>
      <c r="C6" s="62"/>
      <c r="D6" s="28" t="s">
        <v>42</v>
      </c>
      <c r="E6" s="35"/>
      <c r="F6" s="29" t="s">
        <v>43</v>
      </c>
      <c r="G6" s="27" t="str">
        <f t="shared" ref="G6:G8" si="6">IF(AND(AI6&gt;=2.5,AP6&gt;=2.5),"alto",IF(OR(AND(AI6&gt;=2.5,AP6&gt;=1.5,AP6&lt;2.5),AND(AI6&gt;=1.5,AI6&lt;2.5,AP6&gt;=2.5)),"medio",IF(OR(AND(AI6&lt;1.5,AP6&lt;2.5),AND(AI6&lt;2.5,AI6&gt;=1.5,AP6&lt;1.5)),"molto basso","basso")))</f>
        <v>molto basso</v>
      </c>
      <c r="H6" s="30" t="s">
        <v>49</v>
      </c>
      <c r="I6" s="31" t="s">
        <v>38</v>
      </c>
      <c r="J6" s="51" t="s">
        <v>59</v>
      </c>
      <c r="K6" s="31" t="s">
        <v>61</v>
      </c>
      <c r="L6" s="31" t="s">
        <v>44</v>
      </c>
      <c r="M6" s="37"/>
      <c r="N6" s="34" t="s">
        <v>41</v>
      </c>
      <c r="O6" s="10"/>
      <c r="P6" s="29" t="s">
        <v>43</v>
      </c>
      <c r="Q6" s="46" t="s">
        <v>16</v>
      </c>
      <c r="R6" s="46" t="s">
        <v>16</v>
      </c>
      <c r="S6" s="46" t="s">
        <v>16</v>
      </c>
      <c r="T6" s="46" t="s">
        <v>16</v>
      </c>
      <c r="U6" s="46" t="s">
        <v>16</v>
      </c>
      <c r="V6" s="46" t="s">
        <v>16</v>
      </c>
      <c r="W6" s="40" t="str">
        <f t="shared" ref="W6" si="7">IF(AI6&lt;1.5,"molto basso",IF(AI6&lt;2.5,"basso",IF(AI6&lt;3.5,"medio",IF(AI6&lt;4.5,"alto","ERRORE VALORE"))))</f>
        <v>molto basso</v>
      </c>
      <c r="X6" s="46" t="s">
        <v>30</v>
      </c>
      <c r="Y6" s="46" t="s">
        <v>16</v>
      </c>
      <c r="Z6" s="46" t="s">
        <v>30</v>
      </c>
      <c r="AA6" s="46" t="s">
        <v>16</v>
      </c>
      <c r="AB6" s="46" t="s">
        <v>16</v>
      </c>
      <c r="AC6" s="49" t="str">
        <f t="shared" ref="AC6" si="8">IF(AP6&lt;1.5,"molto basso",IF(AP6&lt;2.5,"basso",IF(AP6&lt;3.5,"medio",IF(AP6&lt;4.5,"alto","ERRORE VALORE"))))</f>
        <v>molto basso</v>
      </c>
      <c r="AD6" s="41" t="s">
        <v>52</v>
      </c>
      <c r="AE6" s="23"/>
      <c r="AF6" s="4"/>
      <c r="AG6" s="24"/>
      <c r="AH6" s="24"/>
      <c r="AI6" s="26">
        <f t="shared" si="4"/>
        <v>1</v>
      </c>
      <c r="AJ6" s="26">
        <f t="shared" si="2"/>
        <v>1</v>
      </c>
      <c r="AK6" s="26">
        <f t="shared" si="2"/>
        <v>1</v>
      </c>
      <c r="AL6" s="26">
        <f t="shared" si="2"/>
        <v>1</v>
      </c>
      <c r="AM6" s="26">
        <f t="shared" si="2"/>
        <v>1</v>
      </c>
      <c r="AN6" s="26">
        <f t="shared" si="2"/>
        <v>1</v>
      </c>
      <c r="AO6" s="26">
        <f t="shared" si="2"/>
        <v>1</v>
      </c>
      <c r="AP6" s="26">
        <f t="shared" si="5"/>
        <v>1.4</v>
      </c>
      <c r="AQ6" s="26">
        <f t="shared" si="3"/>
        <v>2</v>
      </c>
      <c r="AR6" s="26">
        <f t="shared" si="3"/>
        <v>1</v>
      </c>
      <c r="AS6" s="26">
        <f t="shared" si="3"/>
        <v>2</v>
      </c>
      <c r="AT6" s="26">
        <f t="shared" si="3"/>
        <v>1</v>
      </c>
      <c r="AU6" s="26">
        <f t="shared" si="3"/>
        <v>1</v>
      </c>
      <c r="AV6" s="21"/>
      <c r="AW6" s="21"/>
      <c r="AX6" s="21"/>
      <c r="AY6" s="26" t="s">
        <v>31</v>
      </c>
      <c r="AZ6" s="25"/>
    </row>
    <row r="7" spans="1:56" ht="134.25" customHeight="1">
      <c r="A7" s="60"/>
      <c r="B7" s="50" t="s">
        <v>62</v>
      </c>
      <c r="C7" s="62"/>
      <c r="D7" s="28" t="s">
        <v>45</v>
      </c>
      <c r="E7" s="36"/>
      <c r="F7" s="29" t="s">
        <v>46</v>
      </c>
      <c r="G7" s="27" t="str">
        <f t="shared" si="6"/>
        <v>medio</v>
      </c>
      <c r="H7" s="30" t="s">
        <v>49</v>
      </c>
      <c r="I7" s="31" t="s">
        <v>38</v>
      </c>
      <c r="J7" s="51" t="s">
        <v>59</v>
      </c>
      <c r="K7" s="31" t="s">
        <v>61</v>
      </c>
      <c r="L7" s="31" t="s">
        <v>44</v>
      </c>
      <c r="M7" s="37"/>
      <c r="N7" s="34" t="s">
        <v>41</v>
      </c>
      <c r="O7" s="38"/>
      <c r="P7" s="29" t="s">
        <v>46</v>
      </c>
      <c r="Q7" s="46" t="s">
        <v>31</v>
      </c>
      <c r="R7" s="46" t="s">
        <v>30</v>
      </c>
      <c r="S7" s="46" t="s">
        <v>30</v>
      </c>
      <c r="T7" s="46" t="s">
        <v>31</v>
      </c>
      <c r="U7" s="46" t="s">
        <v>31</v>
      </c>
      <c r="V7" s="46" t="s">
        <v>30</v>
      </c>
      <c r="W7" s="40" t="str">
        <f t="shared" ref="W7:W9" si="9">IF(AI7&lt;1.5,"molto basso",IF(AI7&lt;2.5,"basso",IF(AI7&lt;3.5,"medio",IF(AI7&lt;4.5,"alto","ERRORE VALORE"))))</f>
        <v>medio</v>
      </c>
      <c r="X7" s="46" t="s">
        <v>31</v>
      </c>
      <c r="Y7" s="46" t="s">
        <v>30</v>
      </c>
      <c r="Z7" s="46" t="s">
        <v>30</v>
      </c>
      <c r="AA7" s="46" t="s">
        <v>30</v>
      </c>
      <c r="AB7" s="46" t="s">
        <v>30</v>
      </c>
      <c r="AC7" s="49" t="str">
        <f t="shared" ref="AC7:AC9" si="10">IF(AP7&lt;1.5,"molto basso",IF(AP7&lt;2.5,"basso",IF(AP7&lt;3.5,"medio",IF(AP7&lt;4.5,"alto","ERRORE VALORE"))))</f>
        <v>basso</v>
      </c>
      <c r="AD7" s="41" t="s">
        <v>53</v>
      </c>
      <c r="AE7" s="23"/>
      <c r="AG7" s="24"/>
      <c r="AH7" s="24"/>
      <c r="AI7" s="26">
        <f t="shared" si="4"/>
        <v>2.5</v>
      </c>
      <c r="AJ7" s="26">
        <f t="shared" si="2"/>
        <v>3</v>
      </c>
      <c r="AK7" s="26">
        <f t="shared" si="2"/>
        <v>2</v>
      </c>
      <c r="AL7" s="26">
        <f t="shared" si="2"/>
        <v>2</v>
      </c>
      <c r="AM7" s="26">
        <f t="shared" si="2"/>
        <v>3</v>
      </c>
      <c r="AN7" s="26">
        <f t="shared" si="2"/>
        <v>3</v>
      </c>
      <c r="AO7" s="26">
        <f t="shared" si="2"/>
        <v>2</v>
      </c>
      <c r="AP7" s="26">
        <f t="shared" si="5"/>
        <v>2.2000000000000002</v>
      </c>
      <c r="AQ7" s="26">
        <f t="shared" si="3"/>
        <v>3</v>
      </c>
      <c r="AR7" s="26">
        <f t="shared" si="3"/>
        <v>2</v>
      </c>
      <c r="AS7" s="26">
        <f t="shared" si="3"/>
        <v>2</v>
      </c>
      <c r="AT7" s="26">
        <f t="shared" si="3"/>
        <v>2</v>
      </c>
      <c r="AU7" s="26">
        <f t="shared" si="3"/>
        <v>2</v>
      </c>
      <c r="AV7" s="21"/>
      <c r="AW7" s="21"/>
      <c r="AX7" s="21"/>
      <c r="AY7" s="26" t="s">
        <v>31</v>
      </c>
      <c r="AZ7" s="25"/>
      <c r="BA7" s="11"/>
      <c r="BB7" s="11"/>
      <c r="BC7" s="11"/>
      <c r="BD7" s="11"/>
    </row>
    <row r="8" spans="1:56" ht="106.5" customHeight="1">
      <c r="A8" s="60"/>
      <c r="B8" s="50" t="s">
        <v>62</v>
      </c>
      <c r="C8" s="62"/>
      <c r="D8" s="28" t="s">
        <v>47</v>
      </c>
      <c r="E8" s="36"/>
      <c r="F8" s="39" t="s">
        <v>48</v>
      </c>
      <c r="G8" s="27" t="e">
        <f t="shared" si="6"/>
        <v>#N/A</v>
      </c>
      <c r="H8" s="30" t="s">
        <v>50</v>
      </c>
      <c r="I8" s="31"/>
      <c r="J8" s="31"/>
      <c r="K8" s="31"/>
      <c r="L8" s="31"/>
      <c r="M8" s="37"/>
      <c r="N8" s="34" t="s">
        <v>41</v>
      </c>
      <c r="O8" s="38"/>
      <c r="P8" s="39" t="s">
        <v>48</v>
      </c>
      <c r="Q8" s="46"/>
      <c r="R8" s="46"/>
      <c r="S8" s="46"/>
      <c r="T8" s="46"/>
      <c r="U8" s="46"/>
      <c r="V8" s="46"/>
      <c r="W8" s="40" t="e">
        <f t="shared" si="9"/>
        <v>#N/A</v>
      </c>
      <c r="X8" s="46"/>
      <c r="Y8" s="46"/>
      <c r="Z8" s="46"/>
      <c r="AA8" s="46"/>
      <c r="AB8" s="46"/>
      <c r="AC8" s="49" t="e">
        <f t="shared" si="10"/>
        <v>#N/A</v>
      </c>
      <c r="AD8" s="41" t="s">
        <v>54</v>
      </c>
      <c r="AE8" s="23"/>
      <c r="AG8" s="24"/>
      <c r="AH8" s="24"/>
      <c r="AI8" s="26" t="e">
        <f t="shared" ref="AI8:AI9" si="11">SUM(AJ8:AO8)/6</f>
        <v>#N/A</v>
      </c>
      <c r="AJ8" s="26" t="e">
        <f t="shared" ref="AJ8:AJ9" si="12">MATCH(Q8,$AY$2:$AY$6,0)</f>
        <v>#N/A</v>
      </c>
      <c r="AK8" s="26" t="e">
        <f t="shared" ref="AK8:AK9" si="13">MATCH(R8,$AY$2:$AY$6,0)</f>
        <v>#N/A</v>
      </c>
      <c r="AL8" s="26" t="e">
        <f t="shared" ref="AL8:AL9" si="14">MATCH(S8,$AY$2:$AY$6,0)</f>
        <v>#N/A</v>
      </c>
      <c r="AM8" s="26" t="e">
        <f t="shared" ref="AM8:AM9" si="15">MATCH(T8,$AY$2:$AY$6,0)</f>
        <v>#N/A</v>
      </c>
      <c r="AN8" s="26" t="e">
        <f t="shared" ref="AN8:AN9" si="16">MATCH(U8,$AY$2:$AY$6,0)</f>
        <v>#N/A</v>
      </c>
      <c r="AO8" s="26" t="e">
        <f t="shared" ref="AO8:AO9" si="17">MATCH(V8,$AY$2:$AY$6,0)</f>
        <v>#N/A</v>
      </c>
      <c r="AP8" s="26" t="e">
        <f t="shared" ref="AP8:AP9" si="18">SUM(AQ8:AU8)/5</f>
        <v>#N/A</v>
      </c>
      <c r="AQ8" s="26" t="e">
        <f t="shared" ref="AQ8:AQ9" si="19">MATCH(X8,$AY$2:$AY$6,0)</f>
        <v>#N/A</v>
      </c>
      <c r="AR8" s="26" t="e">
        <f t="shared" ref="AR8:AR9" si="20">MATCH(Y8,$AY$2:$AY$6,0)</f>
        <v>#N/A</v>
      </c>
      <c r="AS8" s="26" t="e">
        <f t="shared" ref="AS8:AS9" si="21">MATCH(Z8,$AY$2:$AY$6,0)</f>
        <v>#N/A</v>
      </c>
      <c r="AT8" s="26" t="e">
        <f t="shared" ref="AT8:AT9" si="22">MATCH(AA8,$AY$2:$AY$6,0)</f>
        <v>#N/A</v>
      </c>
      <c r="AU8" s="26" t="e">
        <f t="shared" ref="AU8:AU9" si="23">MATCH(AB8,$AY$2:$AY$6,0)</f>
        <v>#N/A</v>
      </c>
      <c r="AV8" s="21"/>
      <c r="AW8" s="21"/>
      <c r="AX8" s="21"/>
      <c r="AY8" s="26" t="s">
        <v>31</v>
      </c>
      <c r="AZ8" s="25"/>
      <c r="BA8" s="11"/>
      <c r="BB8" s="11"/>
      <c r="BC8" s="11"/>
      <c r="BD8" s="11"/>
    </row>
    <row r="9" spans="1:56" ht="159.75" customHeight="1">
      <c r="A9" s="12" t="s">
        <v>63</v>
      </c>
      <c r="B9" s="50" t="s">
        <v>72</v>
      </c>
      <c r="C9" s="54" t="s">
        <v>64</v>
      </c>
      <c r="D9" s="28" t="s">
        <v>65</v>
      </c>
      <c r="E9" s="50"/>
      <c r="F9" s="48" t="s">
        <v>66</v>
      </c>
      <c r="G9" s="50"/>
      <c r="H9" s="30" t="s">
        <v>67</v>
      </c>
      <c r="I9" s="31" t="s">
        <v>68</v>
      </c>
      <c r="J9" s="51" t="s">
        <v>60</v>
      </c>
      <c r="K9" s="31" t="s">
        <v>69</v>
      </c>
      <c r="L9" s="31" t="s">
        <v>70</v>
      </c>
      <c r="M9" s="50"/>
      <c r="N9" s="34" t="s">
        <v>71</v>
      </c>
      <c r="O9" s="50"/>
      <c r="P9" s="48" t="s">
        <v>66</v>
      </c>
      <c r="Q9" s="46" t="s">
        <v>31</v>
      </c>
      <c r="R9" s="46" t="s">
        <v>31</v>
      </c>
      <c r="S9" s="46" t="s">
        <v>31</v>
      </c>
      <c r="T9" s="46" t="s">
        <v>31</v>
      </c>
      <c r="U9" s="46" t="s">
        <v>31</v>
      </c>
      <c r="V9" s="46" t="s">
        <v>30</v>
      </c>
      <c r="W9" s="40" t="str">
        <f t="shared" si="9"/>
        <v>medio</v>
      </c>
      <c r="X9" s="46" t="s">
        <v>31</v>
      </c>
      <c r="Y9" s="46" t="s">
        <v>30</v>
      </c>
      <c r="Z9" s="46" t="s">
        <v>30</v>
      </c>
      <c r="AA9" s="46" t="s">
        <v>30</v>
      </c>
      <c r="AB9" s="46" t="s">
        <v>30</v>
      </c>
      <c r="AC9" s="49" t="str">
        <f t="shared" si="10"/>
        <v>basso</v>
      </c>
      <c r="AD9" s="50"/>
      <c r="AE9" s="23"/>
      <c r="AG9" s="24"/>
      <c r="AH9" s="24"/>
      <c r="AI9" s="26">
        <f t="shared" si="11"/>
        <v>2.8333333333333335</v>
      </c>
      <c r="AJ9" s="26">
        <f t="shared" si="12"/>
        <v>3</v>
      </c>
      <c r="AK9" s="26">
        <f t="shared" si="13"/>
        <v>3</v>
      </c>
      <c r="AL9" s="26">
        <f t="shared" si="14"/>
        <v>3</v>
      </c>
      <c r="AM9" s="26">
        <f t="shared" si="15"/>
        <v>3</v>
      </c>
      <c r="AN9" s="26">
        <f t="shared" si="16"/>
        <v>3</v>
      </c>
      <c r="AO9" s="26">
        <f t="shared" si="17"/>
        <v>2</v>
      </c>
      <c r="AP9" s="26">
        <f t="shared" si="18"/>
        <v>2.2000000000000002</v>
      </c>
      <c r="AQ9" s="26">
        <f t="shared" si="19"/>
        <v>3</v>
      </c>
      <c r="AR9" s="26">
        <f t="shared" si="20"/>
        <v>2</v>
      </c>
      <c r="AS9" s="26">
        <f t="shared" si="21"/>
        <v>2</v>
      </c>
      <c r="AT9" s="26">
        <f t="shared" si="22"/>
        <v>2</v>
      </c>
      <c r="AU9" s="26">
        <f t="shared" si="23"/>
        <v>2</v>
      </c>
      <c r="AV9" s="21"/>
      <c r="AW9" s="21"/>
    </row>
    <row r="10" spans="1:56" ht="11.25">
      <c r="A10" s="53"/>
    </row>
    <row r="11" spans="1:56" ht="11.25" customHeight="1">
      <c r="A11" s="53"/>
    </row>
    <row r="12" spans="1:56" ht="11.25" customHeight="1">
      <c r="A12" s="53"/>
    </row>
    <row r="13" spans="1:56" ht="11.25" customHeight="1">
      <c r="A13" s="53"/>
    </row>
    <row r="14" spans="1:56">
      <c r="A14" s="52"/>
    </row>
  </sheetData>
  <mergeCells count="9">
    <mergeCell ref="X2:AC2"/>
    <mergeCell ref="AD2:AD3"/>
    <mergeCell ref="A4:A8"/>
    <mergeCell ref="C4:C8"/>
    <mergeCell ref="A1:O1"/>
    <mergeCell ref="A2:D2"/>
    <mergeCell ref="I2:O2"/>
    <mergeCell ref="E2:H2"/>
    <mergeCell ref="P2:W2"/>
  </mergeCells>
  <dataValidations count="1">
    <dataValidation type="list" allowBlank="1" showInputMessage="1" showErrorMessage="1" sqref="Q4:V8 X4:AB8">
      <formula1>$AY$1:$AY$6</formula1>
    </dataValidation>
  </dataValidations>
  <pageMargins left="0.27559055118110237" right="0.19685039370078741" top="0.74803149606299213" bottom="0.35433070866141736" header="0.31496062992125984" footer="0.31496062992125984"/>
  <pageSetup paperSize="8" scale="85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Quadro sinottico</vt:lpstr>
      <vt:lpstr>'Quadro sinottico'!Titoli_stampa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401656</dc:creator>
  <cp:lastModifiedBy>Direttore ACI</cp:lastModifiedBy>
  <cp:lastPrinted>2019-12-10T11:02:48Z</cp:lastPrinted>
  <dcterms:created xsi:type="dcterms:W3CDTF">2016-10-24T10:01:59Z</dcterms:created>
  <dcterms:modified xsi:type="dcterms:W3CDTF">2024-01-08T10:46:28Z</dcterms:modified>
</cp:coreProperties>
</file>